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<sst xmlns="http://schemas.openxmlformats.org/spreadsheetml/2006/main" count="58" uniqueCount="33">
  <si>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</si>
  <si>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</si>
  <si>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</si>
  <si>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</si>
  <si>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</si>
  <si>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</si>
  <si>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</si>
  <si>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</si>
  <si>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</si>
  <si>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</si>
  <si>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</si>
  <si>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</si>
  <si>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</si>
  <si>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</si>
  <si>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</si>
  <si>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</si>
  <si>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</si>
  <si>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</si>
  <si>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</si>
  <si>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</si>
  <si>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</si>
  <si>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</si>
  <si>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</si>
  <si>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</si>
  <si>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</si>
  <si>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</si>
  <si>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% выполнения прогноза</t>
  </si>
  <si>
    <t>факт январь-декабрь 2015 г.</t>
  </si>
  <si>
    <t>факт декабрь 2015 г.</t>
  </si>
  <si>
    <t>кв.м</t>
  </si>
  <si>
    <t xml:space="preserve">Общая площадь введенного в эксплуатацию жилья с учетом индивидуального жилищного строительства </t>
  </si>
  <si>
    <t>Объем инвестиций в основной капитал (за исключением бюджетных средств) за январь-сентябрь 2016 года</t>
  </si>
  <si>
    <t>в т.ч. за декабрь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</si>
</sst>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33" borderId="14" xfId="0" applyNumberFormat="1" applyFont="1" applyFill="1" applyBorder="1" applyAlignment="1" applyProtection="1">
      <alignment horizontal="right"/>
      <protection locked="0"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B4">
      <selection activeCell="L16" sqref="L16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3"/>
    </row>
    <row r="2" spans="1:14" ht="12.75">
      <c r="A2" s="2"/>
      <c r="B2" s="61" t="s">
        <v>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</row>
    <row r="3" spans="1:14" ht="12.75">
      <c r="A3" s="4"/>
      <c r="B3" s="5" t="s">
        <v>0</v>
      </c>
      <c r="C3" s="6">
        <v>12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62" t="s">
        <v>15</v>
      </c>
      <c r="H4" s="62"/>
      <c r="I4" s="62"/>
      <c r="J4" s="62"/>
      <c r="K4" s="62"/>
      <c r="L4" s="62"/>
      <c r="M4" s="9"/>
      <c r="N4" s="9"/>
    </row>
    <row r="5" spans="1:15" ht="12.75" customHeight="1">
      <c r="A5" s="56" t="s">
        <v>9</v>
      </c>
      <c r="B5" s="58" t="s">
        <v>11</v>
      </c>
      <c r="C5" s="56" t="s">
        <v>3</v>
      </c>
      <c r="D5" s="63" t="s">
        <v>27</v>
      </c>
      <c r="E5" s="65" t="s">
        <v>25</v>
      </c>
      <c r="F5" s="66"/>
      <c r="G5" s="66"/>
      <c r="H5" s="66"/>
      <c r="I5" s="67"/>
      <c r="J5" s="63" t="s">
        <v>28</v>
      </c>
      <c r="K5" s="65" t="s">
        <v>32</v>
      </c>
      <c r="L5" s="66"/>
      <c r="M5" s="66"/>
      <c r="N5" s="66"/>
      <c r="O5" s="67"/>
    </row>
    <row r="6" spans="1:15" ht="36">
      <c r="A6" s="57"/>
      <c r="B6" s="59"/>
      <c r="C6" s="57"/>
      <c r="D6" s="64"/>
      <c r="E6" s="35" t="s">
        <v>4</v>
      </c>
      <c r="F6" s="35" t="s">
        <v>5</v>
      </c>
      <c r="G6" s="36" t="s">
        <v>26</v>
      </c>
      <c r="H6" s="36" t="s">
        <v>10</v>
      </c>
      <c r="I6" s="37" t="s">
        <v>12</v>
      </c>
      <c r="J6" s="64"/>
      <c r="K6" s="35" t="s">
        <v>4</v>
      </c>
      <c r="L6" s="35" t="s">
        <v>5</v>
      </c>
      <c r="M6" s="37" t="s">
        <v>26</v>
      </c>
      <c r="N6" s="38" t="s">
        <v>10</v>
      </c>
      <c r="O6" s="37" t="s">
        <v>12</v>
      </c>
    </row>
    <row r="7" spans="1:15" ht="15.75" customHeight="1">
      <c r="A7" s="15">
        <v>1</v>
      </c>
      <c r="B7" s="27" t="s">
        <v>6</v>
      </c>
      <c r="C7" s="28" t="s">
        <v>7</v>
      </c>
      <c r="D7" s="39">
        <v>3004524.5</v>
      </c>
      <c r="E7" s="25">
        <v>3167354.6</v>
      </c>
      <c r="F7" s="29">
        <v>2778974</v>
      </c>
      <c r="G7" s="29">
        <f aca="true" t="shared" si="0" ref="G7:G14">F7/E7*100</f>
        <v>87.73801329349104</v>
      </c>
      <c r="H7" s="29">
        <f>F7/D7*100</f>
        <v>92.49297184962214</v>
      </c>
      <c r="I7" s="30" t="s">
        <v>14</v>
      </c>
      <c r="J7" s="29">
        <v>263492.9</v>
      </c>
      <c r="K7" s="25">
        <v>674546.5</v>
      </c>
      <c r="L7" s="29">
        <v>271826.1</v>
      </c>
      <c r="M7" s="29">
        <f aca="true" t="shared" si="1" ref="M7:M12">L7/K7*100</f>
        <v>40.29760735546029</v>
      </c>
      <c r="N7" s="29">
        <f aca="true" t="shared" si="2" ref="N7:N14">L7*100/J7</f>
        <v>103.16258995972944</v>
      </c>
      <c r="O7" s="30" t="s">
        <v>14</v>
      </c>
    </row>
    <row r="8" spans="1:15" ht="24">
      <c r="A8" s="15">
        <v>2</v>
      </c>
      <c r="B8" s="14" t="s">
        <v>18</v>
      </c>
      <c r="C8" s="17" t="s">
        <v>8</v>
      </c>
      <c r="D8" s="29">
        <v>31.4</v>
      </c>
      <c r="E8" s="40">
        <v>80</v>
      </c>
      <c r="F8" s="41">
        <v>34</v>
      </c>
      <c r="G8" s="29">
        <f t="shared" si="0"/>
        <v>42.5</v>
      </c>
      <c r="H8" s="29">
        <f>F8/D8*100</f>
        <v>108.28025477707006</v>
      </c>
      <c r="I8" s="31" t="s">
        <v>14</v>
      </c>
      <c r="J8" s="29">
        <v>0.8</v>
      </c>
      <c r="K8" s="42">
        <v>6</v>
      </c>
      <c r="L8" s="43">
        <v>2.3</v>
      </c>
      <c r="M8" s="29">
        <f t="shared" si="1"/>
        <v>38.33333333333333</v>
      </c>
      <c r="N8" s="29">
        <f t="shared" si="2"/>
        <v>287.49999999999994</v>
      </c>
      <c r="O8" s="31" t="s">
        <v>14</v>
      </c>
    </row>
    <row r="9" spans="1:15" ht="24">
      <c r="A9" s="15">
        <v>3</v>
      </c>
      <c r="B9" s="14" t="s">
        <v>19</v>
      </c>
      <c r="C9" s="17" t="s">
        <v>8</v>
      </c>
      <c r="D9" s="29">
        <v>10514.1</v>
      </c>
      <c r="E9" s="40">
        <v>10800</v>
      </c>
      <c r="F9" s="41">
        <v>8840.7</v>
      </c>
      <c r="G9" s="32">
        <f t="shared" si="0"/>
        <v>81.85833333333335</v>
      </c>
      <c r="H9" s="32">
        <f aca="true" t="shared" si="3" ref="H9:H16">F9/D9*100</f>
        <v>84.08422974862329</v>
      </c>
      <c r="I9" s="31" t="s">
        <v>14</v>
      </c>
      <c r="J9" s="29">
        <v>627.6</v>
      </c>
      <c r="K9" s="42">
        <v>850</v>
      </c>
      <c r="L9" s="43">
        <v>427.8</v>
      </c>
      <c r="M9" s="32">
        <f t="shared" si="1"/>
        <v>50.32941176470589</v>
      </c>
      <c r="N9" s="32">
        <f t="shared" si="2"/>
        <v>68.16443594646272</v>
      </c>
      <c r="O9" s="31" t="s">
        <v>14</v>
      </c>
    </row>
    <row r="10" spans="1:15" ht="25.5">
      <c r="A10" s="16">
        <v>4</v>
      </c>
      <c r="B10" s="18" t="s">
        <v>20</v>
      </c>
      <c r="C10" s="17" t="s">
        <v>7</v>
      </c>
      <c r="D10" s="44">
        <v>41935158</v>
      </c>
      <c r="E10" s="44">
        <v>45122230</v>
      </c>
      <c r="F10" s="44">
        <v>38278830</v>
      </c>
      <c r="G10" s="32">
        <f t="shared" si="0"/>
        <v>84.83363964945882</v>
      </c>
      <c r="H10" s="32">
        <f>F10/D10*100</f>
        <v>91.2809962466339</v>
      </c>
      <c r="I10" s="31">
        <v>91.4</v>
      </c>
      <c r="J10" s="45">
        <v>3990033</v>
      </c>
      <c r="K10" s="45">
        <v>3774023</v>
      </c>
      <c r="L10" s="45">
        <v>3867711</v>
      </c>
      <c r="M10" s="32">
        <f t="shared" si="1"/>
        <v>102.48244380068697</v>
      </c>
      <c r="N10" s="32">
        <f>L10*100/J10</f>
        <v>96.9343110696077</v>
      </c>
      <c r="O10" s="31" t="s">
        <v>14</v>
      </c>
    </row>
    <row r="11" spans="1:15" ht="24">
      <c r="A11" s="16">
        <v>5</v>
      </c>
      <c r="B11" s="19" t="s">
        <v>21</v>
      </c>
      <c r="C11" s="17" t="s">
        <v>17</v>
      </c>
      <c r="D11" s="46">
        <v>206879</v>
      </c>
      <c r="E11" s="47">
        <v>199597</v>
      </c>
      <c r="F11" s="48">
        <v>198046.3</v>
      </c>
      <c r="G11" s="32">
        <f t="shared" si="0"/>
        <v>99.22308451529832</v>
      </c>
      <c r="H11" s="32">
        <f t="shared" si="3"/>
        <v>95.73049947070508</v>
      </c>
      <c r="I11" s="30" t="s">
        <v>14</v>
      </c>
      <c r="J11" s="49">
        <v>23393</v>
      </c>
      <c r="K11" s="45">
        <v>20287</v>
      </c>
      <c r="L11" s="49">
        <v>19955.3</v>
      </c>
      <c r="M11" s="32">
        <f>L11/K11*100</f>
        <v>98.3649627840489</v>
      </c>
      <c r="N11" s="32">
        <f>L11*100/J11</f>
        <v>85.30457829265164</v>
      </c>
      <c r="O11" s="31" t="s">
        <v>14</v>
      </c>
    </row>
    <row r="12" spans="1:18" ht="48">
      <c r="A12" s="16">
        <v>6</v>
      </c>
      <c r="B12" s="20" t="s">
        <v>22</v>
      </c>
      <c r="C12" s="17" t="s">
        <v>7</v>
      </c>
      <c r="D12" s="50">
        <f>F12/101.8*100</f>
        <v>61689741.6502947</v>
      </c>
      <c r="E12" s="51">
        <v>65132266</v>
      </c>
      <c r="F12" s="51">
        <v>62800157</v>
      </c>
      <c r="G12" s="32">
        <f t="shared" si="0"/>
        <v>96.41942597237443</v>
      </c>
      <c r="H12" s="32">
        <f>F12/D12*100</f>
        <v>101.8</v>
      </c>
      <c r="I12" s="33">
        <v>99.7</v>
      </c>
      <c r="J12" s="50">
        <f>L12/100*100</f>
        <v>6366579</v>
      </c>
      <c r="K12" s="45">
        <v>6926737</v>
      </c>
      <c r="L12" s="45">
        <v>6366579</v>
      </c>
      <c r="M12" s="32">
        <f t="shared" si="1"/>
        <v>91.9131042509626</v>
      </c>
      <c r="N12" s="32">
        <f t="shared" si="2"/>
        <v>100</v>
      </c>
      <c r="O12" s="31" t="s">
        <v>14</v>
      </c>
      <c r="R12" s="21"/>
    </row>
    <row r="13" spans="1:15" ht="12.75">
      <c r="A13" s="22">
        <v>7</v>
      </c>
      <c r="B13" s="23" t="s">
        <v>23</v>
      </c>
      <c r="C13" s="24" t="s">
        <v>7</v>
      </c>
      <c r="D13" s="34">
        <f>F13/102*100</f>
        <v>33849570</v>
      </c>
      <c r="E13" s="52">
        <v>39128723</v>
      </c>
      <c r="F13" s="34">
        <v>34526561.4</v>
      </c>
      <c r="G13" s="25">
        <f t="shared" si="0"/>
        <v>88.23840583808472</v>
      </c>
      <c r="H13" s="25">
        <f t="shared" si="3"/>
        <v>102</v>
      </c>
      <c r="I13" s="26" t="s">
        <v>14</v>
      </c>
      <c r="J13" s="34">
        <f>L13/99.9*100</f>
        <v>3589545.045045045</v>
      </c>
      <c r="K13" s="47">
        <v>4338325</v>
      </c>
      <c r="L13" s="34">
        <v>3585955.5</v>
      </c>
      <c r="M13" s="25">
        <f>L13/K13*100</f>
        <v>82.65760402920482</v>
      </c>
      <c r="N13" s="25">
        <f t="shared" si="2"/>
        <v>99.89999999999999</v>
      </c>
      <c r="O13" s="26" t="s">
        <v>14</v>
      </c>
    </row>
    <row r="14" spans="1:15" ht="12.75">
      <c r="A14" s="22">
        <v>8</v>
      </c>
      <c r="B14" s="23" t="s">
        <v>24</v>
      </c>
      <c r="C14" s="24" t="s">
        <v>13</v>
      </c>
      <c r="D14" s="25">
        <f>F14/104.2*100</f>
        <v>25607.00575815739</v>
      </c>
      <c r="E14" s="25">
        <v>27836</v>
      </c>
      <c r="F14" s="25">
        <v>26682.5</v>
      </c>
      <c r="G14" s="25">
        <f t="shared" si="0"/>
        <v>95.85608564448916</v>
      </c>
      <c r="H14" s="25">
        <f t="shared" si="3"/>
        <v>104.2</v>
      </c>
      <c r="I14" s="26" t="s">
        <v>14</v>
      </c>
      <c r="J14" s="25">
        <f>L14/104.4*100</f>
        <v>32702.107279693486</v>
      </c>
      <c r="K14" s="25"/>
      <c r="L14" s="25">
        <v>34141</v>
      </c>
      <c r="M14" s="25"/>
      <c r="N14" s="25">
        <f t="shared" si="2"/>
        <v>104.4</v>
      </c>
      <c r="O14" s="26" t="s">
        <v>14</v>
      </c>
    </row>
    <row r="15" spans="2:15" ht="35.25" customHeight="1">
      <c r="B15" s="23" t="s">
        <v>30</v>
      </c>
      <c r="C15" s="54" t="s">
        <v>29</v>
      </c>
      <c r="D15" s="55">
        <v>173977</v>
      </c>
      <c r="E15" s="53">
        <v>185800</v>
      </c>
      <c r="F15" s="53">
        <v>185316</v>
      </c>
      <c r="G15" s="25">
        <f>F15/E15*100</f>
        <v>99.7395048439182</v>
      </c>
      <c r="H15" s="25">
        <f t="shared" si="3"/>
        <v>106.51752817901216</v>
      </c>
      <c r="I15" s="26" t="s">
        <v>14</v>
      </c>
      <c r="J15" s="53"/>
      <c r="K15" s="53"/>
      <c r="L15" s="53"/>
      <c r="M15" s="53"/>
      <c r="N15" s="53"/>
      <c r="O15" s="53"/>
    </row>
    <row r="16" spans="2:15" ht="37.5" customHeight="1">
      <c r="B16" s="23" t="s">
        <v>31</v>
      </c>
      <c r="C16" s="54" t="s">
        <v>7</v>
      </c>
      <c r="D16" s="53">
        <v>6434146</v>
      </c>
      <c r="E16" s="53">
        <v>10020984</v>
      </c>
      <c r="F16" s="53">
        <v>8898608</v>
      </c>
      <c r="G16" s="25">
        <f>F16/E16*100</f>
        <v>88.79974262008601</v>
      </c>
      <c r="H16" s="25">
        <f t="shared" si="3"/>
        <v>138.30286101683114</v>
      </c>
      <c r="I16" s="26" t="s">
        <v>14</v>
      </c>
      <c r="J16" s="53"/>
      <c r="K16" s="53"/>
      <c r="L16" s="53"/>
      <c r="M16" s="53"/>
      <c r="N16" s="53"/>
      <c r="O16" s="53"/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2017-02-20T10:54:52Z</cp:lastPrinted>
  <dcterms:created xsi:type="dcterms:W3CDTF">2004-03-01T05:53:33Z</dcterms:created>
  <dcterms:modified xsi:type="dcterms:W3CDTF">2017-02-20T10:56:00Z</dcterms:modified>
  <cp:category/>
  <cp:version/>
  <cp:contentType/>
  <cp:contentStatus/>
</cp:coreProperties>
</file>